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8475" windowHeight="6300" tabRatio="935"/>
  </bookViews>
  <sheets>
    <sheet name="Сыныптар бойынша" sheetId="6" r:id="rId1"/>
    <sheet name="Жалпы" sheetId="7" r:id="rId2"/>
  </sheets>
  <calcPr calcId="125725"/>
</workbook>
</file>

<file path=xl/calcChain.xml><?xml version="1.0" encoding="utf-8"?>
<calcChain xmlns="http://schemas.openxmlformats.org/spreadsheetml/2006/main">
  <c r="CB8" i="6"/>
  <c r="BS8"/>
  <c r="BJ8"/>
  <c r="BA8"/>
  <c r="AR8"/>
  <c r="AI8"/>
  <c r="Z8"/>
  <c r="Q8"/>
  <c r="H8"/>
  <c r="CK8"/>
  <c r="BS7" i="7"/>
  <c r="BS8" s="1"/>
  <c r="BK8"/>
  <c r="BK7"/>
  <c r="BB8"/>
  <c r="BB7"/>
  <c r="AS8"/>
  <c r="AS7"/>
  <c r="W8"/>
  <c r="V8"/>
  <c r="T8"/>
  <c r="Z7"/>
  <c r="Y7"/>
  <c r="Y8" s="1"/>
  <c r="X7"/>
  <c r="U7"/>
  <c r="U8" s="1"/>
  <c r="N8"/>
  <c r="L8"/>
  <c r="Q7"/>
  <c r="Q8" s="1"/>
  <c r="P7"/>
  <c r="O7"/>
  <c r="M8"/>
  <c r="H7"/>
  <c r="AF7"/>
  <c r="AE7"/>
  <c r="DC7" i="6"/>
  <c r="DC8" s="1"/>
  <c r="DB7"/>
  <c r="DB8" s="1"/>
  <c r="DA7"/>
  <c r="DA8" s="1"/>
  <c r="CZ7"/>
  <c r="CZ8" s="1"/>
  <c r="CY7"/>
  <c r="CY8" s="1"/>
  <c r="CX7"/>
  <c r="CX8" s="1"/>
  <c r="CW7"/>
  <c r="CW8" s="1"/>
  <c r="CT8"/>
  <c r="CV7"/>
  <c r="CU7"/>
  <c r="CM7"/>
  <c r="CL7"/>
  <c r="CD7"/>
  <c r="CC7"/>
  <c r="BU7"/>
  <c r="BT7"/>
  <c r="BL7"/>
  <c r="BK7"/>
  <c r="BC7"/>
  <c r="BB7"/>
  <c r="AT7"/>
  <c r="AS7"/>
  <c r="AK7"/>
  <c r="AJ7"/>
  <c r="AB7"/>
  <c r="AA7"/>
  <c r="S7"/>
  <c r="R7"/>
  <c r="I7"/>
  <c r="J7"/>
  <c r="BR7" i="7"/>
  <c r="BR8" s="1"/>
  <c r="BL7"/>
  <c r="BC8"/>
  <c r="BQ8"/>
  <c r="BP7"/>
  <c r="BO8"/>
  <c r="BN7"/>
  <c r="BM8"/>
  <c r="G8" i="6"/>
  <c r="F8"/>
  <c r="E8"/>
  <c r="D8"/>
  <c r="C8"/>
  <c r="CS8"/>
  <c r="CR8"/>
  <c r="CQ8"/>
  <c r="CP8"/>
  <c r="CO8"/>
  <c r="CJ8"/>
  <c r="CI8"/>
  <c r="CH8"/>
  <c r="CG8"/>
  <c r="CF8"/>
  <c r="CA8"/>
  <c r="BZ8"/>
  <c r="BY8"/>
  <c r="BX8"/>
  <c r="BW8"/>
  <c r="BR8"/>
  <c r="BQ8"/>
  <c r="BP8"/>
  <c r="BO8"/>
  <c r="BN8"/>
  <c r="BI8"/>
  <c r="BH8"/>
  <c r="BG8"/>
  <c r="BF8"/>
  <c r="BE8"/>
  <c r="AZ8"/>
  <c r="AY8"/>
  <c r="AX8"/>
  <c r="AW8"/>
  <c r="AV8"/>
  <c r="AQ8"/>
  <c r="AP8"/>
  <c r="AO8"/>
  <c r="AN8"/>
  <c r="AM8"/>
  <c r="AH8"/>
  <c r="AG8"/>
  <c r="AF8"/>
  <c r="AE8"/>
  <c r="AD8"/>
  <c r="Y8"/>
  <c r="X8"/>
  <c r="W8"/>
  <c r="V8"/>
  <c r="U8"/>
  <c r="B8" i="7" l="1"/>
  <c r="K8"/>
  <c r="AI7"/>
  <c r="AI8" s="1"/>
  <c r="P8"/>
  <c r="X8"/>
  <c r="C8"/>
  <c r="G8"/>
  <c r="O8"/>
  <c r="F8"/>
  <c r="AF8"/>
  <c r="AE8"/>
  <c r="Z8"/>
  <c r="AA8" s="1"/>
  <c r="R8"/>
  <c r="H8"/>
  <c r="D8"/>
  <c r="AD7"/>
  <c r="AH7"/>
  <c r="AH8" s="1"/>
  <c r="E8"/>
  <c r="AC7"/>
  <c r="AC8" s="1"/>
  <c r="AG7"/>
  <c r="AG8" s="1"/>
  <c r="I7"/>
  <c r="R7"/>
  <c r="AA7"/>
  <c r="BM7"/>
  <c r="BO7"/>
  <c r="BU7" s="1"/>
  <c r="BQ7"/>
  <c r="BP8"/>
  <c r="BL8"/>
  <c r="AT7"/>
  <c r="BC7"/>
  <c r="CE8" i="6"/>
  <c r="CM8" s="1"/>
  <c r="AU8"/>
  <c r="BC8" s="1"/>
  <c r="CN8"/>
  <c r="CU8" s="1"/>
  <c r="BV8"/>
  <c r="CD8" s="1"/>
  <c r="BD8"/>
  <c r="BK8" s="1"/>
  <c r="AL8"/>
  <c r="AT8" s="1"/>
  <c r="T8"/>
  <c r="AA8" s="1"/>
  <c r="B8"/>
  <c r="J8" s="1"/>
  <c r="AC8"/>
  <c r="AK8" s="1"/>
  <c r="BM8"/>
  <c r="BU8" s="1"/>
  <c r="BT7" i="7" l="1"/>
  <c r="I8"/>
  <c r="AD8"/>
  <c r="AJ8" s="1"/>
  <c r="AJ7"/>
  <c r="CL8" i="6"/>
  <c r="BT8"/>
  <c r="BB8"/>
  <c r="AJ8"/>
  <c r="I8"/>
  <c r="CV8"/>
  <c r="BL8"/>
  <c r="AB8"/>
  <c r="CC8"/>
  <c r="AS8"/>
  <c r="BN8" i="7"/>
  <c r="AT8"/>
  <c r="BU8" l="1"/>
  <c r="BT8"/>
  <c r="P8" i="6" l="1"/>
  <c r="O8"/>
  <c r="N8"/>
  <c r="M8"/>
  <c r="L8"/>
  <c r="J7" i="7" l="1"/>
  <c r="AB7"/>
  <c r="S7"/>
  <c r="S8"/>
  <c r="K8" i="6"/>
  <c r="R8" s="1"/>
  <c r="AB8" i="7" l="1"/>
  <c r="S8" i="6"/>
  <c r="DE7" l="1"/>
  <c r="DD7"/>
  <c r="DE8" l="1"/>
  <c r="DD8"/>
  <c r="J8" i="7" l="1"/>
  <c r="AK8" l="1"/>
  <c r="AK7" l="1"/>
</calcChain>
</file>

<file path=xl/sharedStrings.xml><?xml version="1.0" encoding="utf-8"?>
<sst xmlns="http://schemas.openxmlformats.org/spreadsheetml/2006/main" count="210" uniqueCount="24">
  <si>
    <t>Сыныптар</t>
  </si>
  <si>
    <t>барлығы</t>
  </si>
  <si>
    <t>Мектептер</t>
  </si>
  <si>
    <t>о.с</t>
  </si>
  <si>
    <t>ү.с</t>
  </si>
  <si>
    <t>е.с</t>
  </si>
  <si>
    <t>үлг</t>
  </si>
  <si>
    <t>сапа</t>
  </si>
  <si>
    <t>орташа саны</t>
  </si>
  <si>
    <t>1--4</t>
  </si>
  <si>
    <t>5--9</t>
  </si>
  <si>
    <t>10--11</t>
  </si>
  <si>
    <t>1--11</t>
  </si>
  <si>
    <t>үлгермеуші</t>
  </si>
  <si>
    <t>бағаланбаған</t>
  </si>
  <si>
    <t xml:space="preserve">__________________ қаласы/ауданы бойынша жалпы орта білім беретін мектептердің </t>
  </si>
  <si>
    <t>2019-2020 оқу жылының ІІ тоқсаны /салыстыру үшін/</t>
  </si>
  <si>
    <t>2020-2021 оқу жылының ІІ тоқсаны</t>
  </si>
  <si>
    <r>
      <t xml:space="preserve">2020-2021 оқу жылының </t>
    </r>
    <r>
      <rPr>
        <b/>
        <sz val="10"/>
        <color rgb="FFFF0000"/>
        <rFont val="Times New Roman"/>
        <family val="1"/>
        <charset val="204"/>
      </rPr>
      <t>ІІІ тоқсан</t>
    </r>
    <r>
      <rPr>
        <b/>
        <sz val="10"/>
        <rFont val="Times New Roman"/>
        <family val="1"/>
        <charset val="204"/>
      </rPr>
      <t xml:space="preserve"> қорытындысы</t>
    </r>
  </si>
  <si>
    <t>экстернат</t>
  </si>
  <si>
    <t>№10</t>
  </si>
  <si>
    <t>2020-2021 оқу жылының ІІІ тоқсан қорытындысы</t>
  </si>
  <si>
    <t>Мектеп директоры:                                                Ш.Т Кобанова</t>
  </si>
  <si>
    <t>Мектеп директоры:                                  Ш.Т.Кобанова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</si>
</sst>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7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vertical="top"/>
    </xf>
    <xf numFmtId="0" fontId="3" fillId="0" borderId="0" xfId="0" applyFont="1" applyFill="1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5" xfId="0" applyFont="1" applyBorder="1"/>
    <xf numFmtId="0" fontId="2" fillId="0" borderId="5" xfId="0" applyFont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top"/>
    </xf>
    <xf numFmtId="164" fontId="3" fillId="0" borderId="21" xfId="0" applyNumberFormat="1" applyFont="1" applyBorder="1" applyAlignment="1">
      <alignment horizontal="center" vertical="top"/>
    </xf>
    <xf numFmtId="164" fontId="3" fillId="0" borderId="22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16" fontId="2" fillId="0" borderId="7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0" xfId="0" applyFont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E19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XFD13"/>
    </sheetView>
  </sheetViews>
  <sheetFormatPr defaultRowHeight="12.75"/>
  <cols>
    <col min="1" max="1" width="20.28515625" style="16" customWidth="1"/>
    <col min="2" max="2" width="4.7109375" style="16" customWidth="1"/>
    <col min="3" max="3" width="4.140625" style="16" customWidth="1"/>
    <col min="4" max="4" width="3.7109375" style="16" customWidth="1"/>
    <col min="5" max="5" width="4.140625" style="16" customWidth="1"/>
    <col min="6" max="6" width="4.28515625" style="16" customWidth="1"/>
    <col min="7" max="8" width="3.28515625" style="16" customWidth="1"/>
    <col min="9" max="9" width="4.85546875" style="16" customWidth="1"/>
    <col min="10" max="10" width="5.140625" style="16" customWidth="1"/>
    <col min="11" max="12" width="4.85546875" style="16" customWidth="1"/>
    <col min="13" max="13" width="4.7109375" style="16" customWidth="1"/>
    <col min="14" max="15" width="4.5703125" style="16" customWidth="1"/>
    <col min="16" max="17" width="3.7109375" style="16" customWidth="1"/>
    <col min="18" max="18" width="3.85546875" style="16" customWidth="1"/>
    <col min="19" max="19" width="5.5703125" style="16" customWidth="1"/>
    <col min="20" max="20" width="4.42578125" style="16" customWidth="1"/>
    <col min="21" max="21" width="4.7109375" style="16" customWidth="1"/>
    <col min="22" max="22" width="4.85546875" style="16" customWidth="1"/>
    <col min="23" max="24" width="5" style="16" customWidth="1"/>
    <col min="25" max="26" width="4.140625" style="16" customWidth="1"/>
    <col min="27" max="27" width="4.7109375" style="16" customWidth="1"/>
    <col min="28" max="28" width="4.5703125" style="16" customWidth="1"/>
    <col min="29" max="29" width="4.85546875" style="16" customWidth="1"/>
    <col min="30" max="30" width="4.28515625" style="16" customWidth="1"/>
    <col min="31" max="31" width="4.140625" style="16" customWidth="1"/>
    <col min="32" max="33" width="4.28515625" style="16" customWidth="1"/>
    <col min="34" max="35" width="3.85546875" style="16" customWidth="1"/>
    <col min="36" max="36" width="4.28515625" style="16" customWidth="1"/>
    <col min="37" max="37" width="5" style="16" customWidth="1"/>
    <col min="38" max="39" width="4.28515625" style="16" customWidth="1"/>
    <col min="40" max="40" width="4" style="16" customWidth="1"/>
    <col min="41" max="41" width="4.140625" style="16" customWidth="1"/>
    <col min="42" max="42" width="3.5703125" style="16" customWidth="1"/>
    <col min="43" max="44" width="3.42578125" style="16" customWidth="1"/>
    <col min="45" max="45" width="3.7109375" style="16" customWidth="1"/>
    <col min="46" max="47" width="4.140625" style="16" customWidth="1"/>
    <col min="48" max="48" width="3" style="16" customWidth="1"/>
    <col min="49" max="50" width="4" style="16" customWidth="1"/>
    <col min="51" max="51" width="3.5703125" style="16" customWidth="1"/>
    <col min="52" max="53" width="3.28515625" style="16" customWidth="1"/>
    <col min="54" max="54" width="3.85546875" style="16" customWidth="1"/>
    <col min="55" max="55" width="5.5703125" style="16" customWidth="1"/>
    <col min="56" max="56" width="4.140625" style="16" customWidth="1"/>
    <col min="57" max="57" width="3" style="16" customWidth="1"/>
    <col min="58" max="58" width="4.140625" style="16" customWidth="1"/>
    <col min="59" max="59" width="4.28515625" style="16" customWidth="1"/>
    <col min="60" max="60" width="3.7109375" style="16" customWidth="1"/>
    <col min="61" max="62" width="4.140625" style="16" customWidth="1"/>
    <col min="63" max="63" width="4.42578125" style="16" customWidth="1"/>
    <col min="64" max="64" width="5.42578125" style="16" customWidth="1"/>
    <col min="65" max="66" width="4.140625" style="16" customWidth="1"/>
    <col min="67" max="67" width="4.5703125" style="16" customWidth="1"/>
    <col min="68" max="68" width="4.140625" style="16" customWidth="1"/>
    <col min="69" max="69" width="3.5703125" style="16" customWidth="1"/>
    <col min="70" max="71" width="2.85546875" style="16" customWidth="1"/>
    <col min="72" max="72" width="4" style="16" customWidth="1"/>
    <col min="73" max="73" width="6.140625" style="16" customWidth="1"/>
    <col min="74" max="74" width="3.85546875" style="16" customWidth="1"/>
    <col min="75" max="75" width="3.7109375" style="16" customWidth="1"/>
    <col min="76" max="76" width="4.42578125" style="16" customWidth="1"/>
    <col min="77" max="77" width="4.140625" style="16" customWidth="1"/>
    <col min="78" max="78" width="3.7109375" style="16" customWidth="1"/>
    <col min="79" max="80" width="3.28515625" style="16" customWidth="1"/>
    <col min="81" max="81" width="4" style="16" customWidth="1"/>
    <col min="82" max="82" width="5.28515625" style="16" customWidth="1"/>
    <col min="83" max="83" width="4.7109375" style="16" customWidth="1"/>
    <col min="84" max="84" width="3.140625" style="16" customWidth="1"/>
    <col min="85" max="85" width="4.28515625" style="16" customWidth="1"/>
    <col min="86" max="87" width="4.7109375" style="16" customWidth="1"/>
    <col min="88" max="89" width="4.140625" style="16" customWidth="1"/>
    <col min="90" max="90" width="5.7109375" style="16" customWidth="1"/>
    <col min="91" max="91" width="4.7109375" style="16" customWidth="1"/>
    <col min="92" max="92" width="4.85546875" style="16" customWidth="1"/>
    <col min="93" max="93" width="4" style="16" customWidth="1"/>
    <col min="94" max="94" width="4.5703125" style="16" customWidth="1"/>
    <col min="95" max="95" width="4.7109375" style="16" customWidth="1"/>
    <col min="96" max="96" width="3.7109375" style="16" customWidth="1"/>
    <col min="97" max="98" width="3.85546875" style="16" customWidth="1"/>
    <col min="99" max="99" width="4.42578125" style="16" customWidth="1"/>
    <col min="100" max="100" width="5.7109375" style="16" customWidth="1"/>
    <col min="101" max="101" width="4.7109375" style="16" customWidth="1"/>
    <col min="102" max="102" width="5" style="16" customWidth="1"/>
    <col min="103" max="103" width="5.5703125" style="16" customWidth="1"/>
    <col min="104" max="104" width="6.7109375" style="16" customWidth="1"/>
    <col min="105" max="105" width="4.85546875" style="7" customWidth="1"/>
    <col min="106" max="106" width="5.140625" style="16" customWidth="1"/>
    <col min="107" max="107" width="3.42578125" style="16" customWidth="1"/>
    <col min="108" max="108" width="5.85546875" style="16" customWidth="1"/>
    <col min="109" max="109" width="5.28515625" style="16" customWidth="1"/>
    <col min="110" max="16384" width="9.140625" style="16"/>
  </cols>
  <sheetData>
    <row r="1" spans="1:109">
      <c r="A1" s="39" t="s">
        <v>15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 t="s">
        <v>15</v>
      </c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 t="s">
        <v>15</v>
      </c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</row>
    <row r="2" spans="1:109" ht="12" customHeight="1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 t="s">
        <v>18</v>
      </c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 t="s">
        <v>21</v>
      </c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</row>
    <row r="4" spans="1:109" ht="12.75" customHeight="1">
      <c r="A4" s="40" t="s">
        <v>2</v>
      </c>
      <c r="B4" s="51" t="s">
        <v>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52"/>
    </row>
    <row r="5" spans="1:109">
      <c r="A5" s="41"/>
      <c r="B5" s="53">
        <v>1</v>
      </c>
      <c r="C5" s="54"/>
      <c r="D5" s="54"/>
      <c r="E5" s="54"/>
      <c r="F5" s="54"/>
      <c r="G5" s="54"/>
      <c r="H5" s="54"/>
      <c r="I5" s="54"/>
      <c r="J5" s="55"/>
      <c r="K5" s="44">
        <v>2</v>
      </c>
      <c r="L5" s="47"/>
      <c r="M5" s="47"/>
      <c r="N5" s="47"/>
      <c r="O5" s="47"/>
      <c r="P5" s="47"/>
      <c r="Q5" s="47"/>
      <c r="R5" s="47"/>
      <c r="S5" s="50"/>
      <c r="T5" s="43">
        <v>3</v>
      </c>
      <c r="U5" s="43"/>
      <c r="V5" s="43"/>
      <c r="W5" s="43"/>
      <c r="X5" s="43"/>
      <c r="Y5" s="43"/>
      <c r="Z5" s="43"/>
      <c r="AA5" s="43"/>
      <c r="AB5" s="44"/>
      <c r="AC5" s="45">
        <v>4</v>
      </c>
      <c r="AD5" s="46"/>
      <c r="AE5" s="46"/>
      <c r="AF5" s="46"/>
      <c r="AG5" s="46"/>
      <c r="AH5" s="46"/>
      <c r="AI5" s="46"/>
      <c r="AJ5" s="46"/>
      <c r="AK5" s="46"/>
      <c r="AL5" s="47">
        <v>5</v>
      </c>
      <c r="AM5" s="48"/>
      <c r="AN5" s="48"/>
      <c r="AO5" s="48"/>
      <c r="AP5" s="48"/>
      <c r="AQ5" s="48"/>
      <c r="AR5" s="48"/>
      <c r="AS5" s="48"/>
      <c r="AT5" s="49"/>
      <c r="AU5" s="45">
        <v>6</v>
      </c>
      <c r="AV5" s="48"/>
      <c r="AW5" s="48"/>
      <c r="AX5" s="48"/>
      <c r="AY5" s="48"/>
      <c r="AZ5" s="48"/>
      <c r="BA5" s="48"/>
      <c r="BB5" s="48"/>
      <c r="BC5" s="49"/>
      <c r="BD5" s="44">
        <v>7</v>
      </c>
      <c r="BE5" s="48"/>
      <c r="BF5" s="48"/>
      <c r="BG5" s="48"/>
      <c r="BH5" s="48"/>
      <c r="BI5" s="48"/>
      <c r="BJ5" s="48"/>
      <c r="BK5" s="48"/>
      <c r="BL5" s="48"/>
      <c r="BM5" s="47">
        <v>8</v>
      </c>
      <c r="BN5" s="48"/>
      <c r="BO5" s="48"/>
      <c r="BP5" s="48"/>
      <c r="BQ5" s="48"/>
      <c r="BR5" s="48"/>
      <c r="BS5" s="48"/>
      <c r="BT5" s="48"/>
      <c r="BU5" s="49"/>
      <c r="BV5" s="44">
        <v>9</v>
      </c>
      <c r="BW5" s="48"/>
      <c r="BX5" s="47"/>
      <c r="BY5" s="47"/>
      <c r="BZ5" s="47"/>
      <c r="CA5" s="47"/>
      <c r="CB5" s="47"/>
      <c r="CC5" s="47"/>
      <c r="CD5" s="50"/>
      <c r="CE5" s="44">
        <v>10</v>
      </c>
      <c r="CF5" s="48"/>
      <c r="CG5" s="47"/>
      <c r="CH5" s="47"/>
      <c r="CI5" s="47"/>
      <c r="CJ5" s="47"/>
      <c r="CK5" s="47"/>
      <c r="CL5" s="47"/>
      <c r="CM5" s="50"/>
      <c r="CN5" s="44">
        <v>11</v>
      </c>
      <c r="CO5" s="48"/>
      <c r="CP5" s="47"/>
      <c r="CQ5" s="47"/>
      <c r="CR5" s="47"/>
      <c r="CS5" s="47"/>
      <c r="CT5" s="47"/>
      <c r="CU5" s="47"/>
      <c r="CV5" s="50"/>
      <c r="CW5" s="44" t="s">
        <v>1</v>
      </c>
      <c r="CX5" s="48"/>
      <c r="CY5" s="47"/>
      <c r="CZ5" s="47"/>
      <c r="DA5" s="47"/>
      <c r="DB5" s="47"/>
      <c r="DC5" s="47"/>
      <c r="DD5" s="47"/>
      <c r="DE5" s="50"/>
    </row>
    <row r="6" spans="1:109" ht="89.25">
      <c r="A6" s="42"/>
      <c r="B6" s="2" t="s">
        <v>3</v>
      </c>
      <c r="C6" s="2" t="s">
        <v>4</v>
      </c>
      <c r="D6" s="2" t="s">
        <v>5</v>
      </c>
      <c r="E6" s="2" t="s">
        <v>3</v>
      </c>
      <c r="F6" s="4" t="s">
        <v>13</v>
      </c>
      <c r="G6" s="4" t="s">
        <v>14</v>
      </c>
      <c r="H6" s="4" t="s">
        <v>19</v>
      </c>
      <c r="I6" s="2" t="s">
        <v>6</v>
      </c>
      <c r="J6" s="2" t="s">
        <v>7</v>
      </c>
      <c r="K6" s="2" t="s">
        <v>3</v>
      </c>
      <c r="L6" s="2" t="s">
        <v>4</v>
      </c>
      <c r="M6" s="2" t="s">
        <v>5</v>
      </c>
      <c r="N6" s="2" t="s">
        <v>3</v>
      </c>
      <c r="O6" s="4" t="s">
        <v>13</v>
      </c>
      <c r="P6" s="4" t="s">
        <v>14</v>
      </c>
      <c r="Q6" s="4" t="s">
        <v>19</v>
      </c>
      <c r="R6" s="2" t="s">
        <v>6</v>
      </c>
      <c r="S6" s="2" t="s">
        <v>7</v>
      </c>
      <c r="T6" s="2" t="s">
        <v>3</v>
      </c>
      <c r="U6" s="2" t="s">
        <v>4</v>
      </c>
      <c r="V6" s="2" t="s">
        <v>5</v>
      </c>
      <c r="W6" s="2" t="s">
        <v>3</v>
      </c>
      <c r="X6" s="4" t="s">
        <v>13</v>
      </c>
      <c r="Y6" s="4" t="s">
        <v>14</v>
      </c>
      <c r="Z6" s="4" t="s">
        <v>19</v>
      </c>
      <c r="AA6" s="2" t="s">
        <v>6</v>
      </c>
      <c r="AB6" s="2" t="s">
        <v>7</v>
      </c>
      <c r="AC6" s="20" t="s">
        <v>3</v>
      </c>
      <c r="AD6" s="20" t="s">
        <v>4</v>
      </c>
      <c r="AE6" s="20" t="s">
        <v>5</v>
      </c>
      <c r="AF6" s="20" t="s">
        <v>3</v>
      </c>
      <c r="AG6" s="4" t="s">
        <v>13</v>
      </c>
      <c r="AH6" s="4" t="s">
        <v>14</v>
      </c>
      <c r="AI6" s="4" t="s">
        <v>19</v>
      </c>
      <c r="AJ6" s="20" t="s">
        <v>6</v>
      </c>
      <c r="AK6" s="20" t="s">
        <v>7</v>
      </c>
      <c r="AL6" s="2" t="s">
        <v>3</v>
      </c>
      <c r="AM6" s="2" t="s">
        <v>4</v>
      </c>
      <c r="AN6" s="2" t="s">
        <v>5</v>
      </c>
      <c r="AO6" s="2" t="s">
        <v>3</v>
      </c>
      <c r="AP6" s="4" t="s">
        <v>13</v>
      </c>
      <c r="AQ6" s="4" t="s">
        <v>14</v>
      </c>
      <c r="AR6" s="4" t="s">
        <v>19</v>
      </c>
      <c r="AS6" s="2" t="s">
        <v>6</v>
      </c>
      <c r="AT6" s="2" t="s">
        <v>7</v>
      </c>
      <c r="AU6" s="2" t="s">
        <v>3</v>
      </c>
      <c r="AV6" s="2" t="s">
        <v>4</v>
      </c>
      <c r="AW6" s="2" t="s">
        <v>5</v>
      </c>
      <c r="AX6" s="2" t="s">
        <v>3</v>
      </c>
      <c r="AY6" s="4" t="s">
        <v>13</v>
      </c>
      <c r="AZ6" s="4" t="s">
        <v>14</v>
      </c>
      <c r="BA6" s="4" t="s">
        <v>19</v>
      </c>
      <c r="BB6" s="2" t="s">
        <v>6</v>
      </c>
      <c r="BC6" s="2" t="s">
        <v>7</v>
      </c>
      <c r="BD6" s="2" t="s">
        <v>3</v>
      </c>
      <c r="BE6" s="2" t="s">
        <v>4</v>
      </c>
      <c r="BF6" s="2" t="s">
        <v>5</v>
      </c>
      <c r="BG6" s="2" t="s">
        <v>3</v>
      </c>
      <c r="BH6" s="4" t="s">
        <v>13</v>
      </c>
      <c r="BI6" s="4" t="s">
        <v>14</v>
      </c>
      <c r="BJ6" s="4" t="s">
        <v>19</v>
      </c>
      <c r="BK6" s="2" t="s">
        <v>6</v>
      </c>
      <c r="BL6" s="2" t="s">
        <v>7</v>
      </c>
      <c r="BM6" s="2" t="s">
        <v>3</v>
      </c>
      <c r="BN6" s="2" t="s">
        <v>4</v>
      </c>
      <c r="BO6" s="2" t="s">
        <v>5</v>
      </c>
      <c r="BP6" s="2" t="s">
        <v>3</v>
      </c>
      <c r="BQ6" s="4" t="s">
        <v>13</v>
      </c>
      <c r="BR6" s="4" t="s">
        <v>14</v>
      </c>
      <c r="BS6" s="4" t="s">
        <v>19</v>
      </c>
      <c r="BT6" s="2" t="s">
        <v>6</v>
      </c>
      <c r="BU6" s="2" t="s">
        <v>7</v>
      </c>
      <c r="BV6" s="2" t="s">
        <v>3</v>
      </c>
      <c r="BW6" s="2" t="s">
        <v>4</v>
      </c>
      <c r="BX6" s="2" t="s">
        <v>5</v>
      </c>
      <c r="BY6" s="2" t="s">
        <v>3</v>
      </c>
      <c r="BZ6" s="4" t="s">
        <v>13</v>
      </c>
      <c r="CA6" s="4" t="s">
        <v>14</v>
      </c>
      <c r="CB6" s="4" t="s">
        <v>19</v>
      </c>
      <c r="CC6" s="2" t="s">
        <v>6</v>
      </c>
      <c r="CD6" s="2" t="s">
        <v>7</v>
      </c>
      <c r="CE6" s="2" t="s">
        <v>3</v>
      </c>
      <c r="CF6" s="2" t="s">
        <v>4</v>
      </c>
      <c r="CG6" s="2" t="s">
        <v>5</v>
      </c>
      <c r="CH6" s="2" t="s">
        <v>3</v>
      </c>
      <c r="CI6" s="4" t="s">
        <v>13</v>
      </c>
      <c r="CJ6" s="4" t="s">
        <v>14</v>
      </c>
      <c r="CK6" s="4" t="s">
        <v>19</v>
      </c>
      <c r="CL6" s="2" t="s">
        <v>6</v>
      </c>
      <c r="CM6" s="2" t="s">
        <v>7</v>
      </c>
      <c r="CN6" s="2" t="s">
        <v>3</v>
      </c>
      <c r="CO6" s="2" t="s">
        <v>4</v>
      </c>
      <c r="CP6" s="2" t="s">
        <v>5</v>
      </c>
      <c r="CQ6" s="2" t="s">
        <v>3</v>
      </c>
      <c r="CR6" s="4" t="s">
        <v>13</v>
      </c>
      <c r="CS6" s="4" t="s">
        <v>14</v>
      </c>
      <c r="CT6" s="4" t="s">
        <v>19</v>
      </c>
      <c r="CU6" s="2" t="s">
        <v>6</v>
      </c>
      <c r="CV6" s="2" t="s">
        <v>7</v>
      </c>
      <c r="CW6" s="14" t="s">
        <v>3</v>
      </c>
      <c r="CX6" s="1" t="s">
        <v>4</v>
      </c>
      <c r="CY6" s="1" t="s">
        <v>5</v>
      </c>
      <c r="CZ6" s="3" t="s">
        <v>8</v>
      </c>
      <c r="DA6" s="4" t="s">
        <v>13</v>
      </c>
      <c r="DB6" s="4" t="s">
        <v>14</v>
      </c>
      <c r="DC6" s="4" t="s">
        <v>19</v>
      </c>
      <c r="DD6" s="1" t="s">
        <v>6</v>
      </c>
      <c r="DE6" s="2" t="s">
        <v>7</v>
      </c>
    </row>
    <row r="7" spans="1:109" s="22" customFormat="1" ht="15.75" customHeight="1">
      <c r="A7" s="21" t="s">
        <v>20</v>
      </c>
      <c r="B7" s="5"/>
      <c r="C7" s="5"/>
      <c r="D7" s="5"/>
      <c r="E7" s="5"/>
      <c r="F7" s="5"/>
      <c r="G7" s="5"/>
      <c r="H7" s="5"/>
      <c r="I7" s="5" t="e">
        <f>(C7+D7+E7)*100/(B7-G7)</f>
        <v>#DIV/0!</v>
      </c>
      <c r="J7" s="17" t="e">
        <f>(C7+D7)*100/(B7-G7)</f>
        <v>#DIV/0!</v>
      </c>
      <c r="K7" s="5">
        <v>30</v>
      </c>
      <c r="L7" s="5">
        <v>13</v>
      </c>
      <c r="M7" s="5">
        <v>7</v>
      </c>
      <c r="N7" s="5">
        <v>10</v>
      </c>
      <c r="O7" s="5">
        <v>0</v>
      </c>
      <c r="P7" s="5">
        <v>0</v>
      </c>
      <c r="Q7" s="5">
        <v>0</v>
      </c>
      <c r="R7" s="5">
        <f t="shared" ref="R7:R8" si="0">(L7+M7+N7)*100/(K7-P7)</f>
        <v>100</v>
      </c>
      <c r="S7" s="17">
        <f t="shared" ref="S7:S8" si="1">(L7+M7)*100/(K7-P7)</f>
        <v>66.666666666666671</v>
      </c>
      <c r="T7" s="5">
        <v>38</v>
      </c>
      <c r="U7" s="5">
        <v>15</v>
      </c>
      <c r="V7" s="5">
        <v>7</v>
      </c>
      <c r="W7" s="5">
        <v>16</v>
      </c>
      <c r="X7" s="5">
        <v>0</v>
      </c>
      <c r="Y7" s="5">
        <v>0</v>
      </c>
      <c r="Z7" s="5">
        <v>0</v>
      </c>
      <c r="AA7" s="5">
        <f t="shared" ref="AA7:AA8" si="2">(U7+V7+W7)*100/(T7-Y7)</f>
        <v>100</v>
      </c>
      <c r="AB7" s="17">
        <f t="shared" ref="AB7:AB8" si="3">(U7+V7)*100/(T7-Y7)</f>
        <v>57.89473684210526</v>
      </c>
      <c r="AC7" s="5">
        <v>28</v>
      </c>
      <c r="AD7" s="5">
        <v>10</v>
      </c>
      <c r="AE7" s="5">
        <v>8</v>
      </c>
      <c r="AF7" s="5">
        <v>10</v>
      </c>
      <c r="AG7" s="5">
        <v>0</v>
      </c>
      <c r="AH7" s="5">
        <v>0</v>
      </c>
      <c r="AI7" s="5">
        <v>0</v>
      </c>
      <c r="AJ7" s="5">
        <f t="shared" ref="AJ7:AJ8" si="4">(AD7+AE7+AF7)*100/(AC7-AH7)</f>
        <v>100</v>
      </c>
      <c r="AK7" s="17">
        <f t="shared" ref="AK7:AK8" si="5">(AD7+AE7)*100/(AC7-AH7)</f>
        <v>64.285714285714292</v>
      </c>
      <c r="AL7" s="5">
        <v>39</v>
      </c>
      <c r="AM7" s="5">
        <v>8</v>
      </c>
      <c r="AN7" s="5">
        <v>14</v>
      </c>
      <c r="AO7" s="5">
        <v>17</v>
      </c>
      <c r="AP7" s="5">
        <v>0</v>
      </c>
      <c r="AQ7" s="5">
        <v>0</v>
      </c>
      <c r="AR7" s="5">
        <v>0</v>
      </c>
      <c r="AS7" s="5">
        <f t="shared" ref="AS7:AS8" si="6">(AM7+AN7+AO7)*100/(AL7-AQ7)</f>
        <v>100</v>
      </c>
      <c r="AT7" s="17">
        <f t="shared" ref="AT7:AT8" si="7">(AM7+AN7)*100/(AL7-AQ7)</f>
        <v>56.410256410256409</v>
      </c>
      <c r="AU7" s="5">
        <v>22</v>
      </c>
      <c r="AV7" s="5">
        <v>4</v>
      </c>
      <c r="AW7" s="5">
        <v>5</v>
      </c>
      <c r="AX7" s="5">
        <v>13</v>
      </c>
      <c r="AY7" s="5">
        <v>0</v>
      </c>
      <c r="AZ7" s="5">
        <v>0</v>
      </c>
      <c r="BA7" s="5">
        <v>0</v>
      </c>
      <c r="BB7" s="5">
        <f t="shared" ref="BB7:BB8" si="8">(AV7+AW7+AX7)*100/(AU7-AZ7)</f>
        <v>100</v>
      </c>
      <c r="BC7" s="17">
        <f t="shared" ref="BC7:BC8" si="9">(AV7+AW7)*100/(AU7-AZ7)</f>
        <v>40.909090909090907</v>
      </c>
      <c r="BD7" s="5">
        <v>32</v>
      </c>
      <c r="BE7" s="5">
        <v>3</v>
      </c>
      <c r="BF7" s="5">
        <v>13</v>
      </c>
      <c r="BG7" s="5">
        <v>16</v>
      </c>
      <c r="BH7" s="5">
        <v>0</v>
      </c>
      <c r="BI7" s="5">
        <v>0</v>
      </c>
      <c r="BJ7" s="5">
        <v>0</v>
      </c>
      <c r="BK7" s="5">
        <f t="shared" ref="BK7:BK8" si="10">(BE7+BF7+BG7)*100/(BD7-BI7)</f>
        <v>100</v>
      </c>
      <c r="BL7" s="17">
        <f t="shared" ref="BL7:BL8" si="11">(BE7+BF7)*100/(BD7-BI7)</f>
        <v>50</v>
      </c>
      <c r="BM7" s="5">
        <v>22</v>
      </c>
      <c r="BN7" s="5">
        <v>3</v>
      </c>
      <c r="BO7" s="5">
        <v>7</v>
      </c>
      <c r="BP7" s="5">
        <v>12</v>
      </c>
      <c r="BQ7" s="5">
        <v>0</v>
      </c>
      <c r="BR7" s="5">
        <v>0</v>
      </c>
      <c r="BS7" s="5">
        <v>0</v>
      </c>
      <c r="BT7" s="5">
        <f t="shared" ref="BT7:BT8" si="12">(BN7+BO7+BP7)*100/(BM7-BR7)</f>
        <v>100</v>
      </c>
      <c r="BU7" s="17">
        <f t="shared" ref="BU7:BU8" si="13">(BN7+BO7)*100/(BM7-BR7)</f>
        <v>45.454545454545453</v>
      </c>
      <c r="BV7" s="5">
        <v>31</v>
      </c>
      <c r="BW7" s="5">
        <v>2</v>
      </c>
      <c r="BX7" s="5">
        <v>11</v>
      </c>
      <c r="BY7" s="5">
        <v>18</v>
      </c>
      <c r="BZ7" s="5">
        <v>0</v>
      </c>
      <c r="CA7" s="5">
        <v>0</v>
      </c>
      <c r="CB7" s="5">
        <v>0</v>
      </c>
      <c r="CC7" s="5">
        <f t="shared" ref="CC7:CC8" si="14">(BW7+BX7+BY7)*100/(BV7-CA7)</f>
        <v>100</v>
      </c>
      <c r="CD7" s="17">
        <f t="shared" ref="CD7:CD8" si="15">(BW7+BX7)*100/(BV7-CA7)</f>
        <v>41.935483870967744</v>
      </c>
      <c r="CE7" s="5">
        <v>8</v>
      </c>
      <c r="CF7" s="5">
        <v>0</v>
      </c>
      <c r="CG7" s="5">
        <v>5</v>
      </c>
      <c r="CH7" s="5">
        <v>3</v>
      </c>
      <c r="CI7" s="5">
        <v>0</v>
      </c>
      <c r="CJ7" s="5">
        <v>0</v>
      </c>
      <c r="CK7" s="5">
        <v>0</v>
      </c>
      <c r="CL7" s="5">
        <f t="shared" ref="CL7:CL8" si="16">(CF7+CG7+CH7)*100/(CE7-CJ7)</f>
        <v>100</v>
      </c>
      <c r="CM7" s="17">
        <f t="shared" ref="CM7:CM8" si="17">(CF7+CG7)*100/(CE7-CJ7)</f>
        <v>62.5</v>
      </c>
      <c r="CN7" s="5">
        <v>22</v>
      </c>
      <c r="CO7" s="5">
        <v>0</v>
      </c>
      <c r="CP7" s="5">
        <v>11</v>
      </c>
      <c r="CQ7" s="5">
        <v>11</v>
      </c>
      <c r="CR7" s="5">
        <v>0</v>
      </c>
      <c r="CS7" s="5">
        <v>0</v>
      </c>
      <c r="CT7" s="5">
        <v>0</v>
      </c>
      <c r="CU7" s="5">
        <f t="shared" ref="CU7:CU8" si="18">(CO7+CP7+CQ7)*100/(CN7-CS7)</f>
        <v>100</v>
      </c>
      <c r="CV7" s="17">
        <f t="shared" ref="CV7:CV8" si="19">(CO7+CP7)*100/(CN7-CS7)</f>
        <v>50</v>
      </c>
      <c r="CW7" s="6">
        <f>K7+T7+AC7+AL7+AU7+BD7+BM7+BV7+CE7+CN7</f>
        <v>272</v>
      </c>
      <c r="CX7" s="6">
        <f t="shared" ref="CX7:DC7" si="20">L7+U7+AD7+AM7+AV7+BE7+BN7+BW7+CF7+CO7</f>
        <v>58</v>
      </c>
      <c r="CY7" s="6">
        <f t="shared" si="20"/>
        <v>88</v>
      </c>
      <c r="CZ7" s="6">
        <f t="shared" si="20"/>
        <v>126</v>
      </c>
      <c r="DA7" s="6">
        <f t="shared" si="20"/>
        <v>0</v>
      </c>
      <c r="DB7" s="6">
        <f t="shared" si="20"/>
        <v>0</v>
      </c>
      <c r="DC7" s="6">
        <f t="shared" si="20"/>
        <v>0</v>
      </c>
      <c r="DD7" s="5">
        <f t="shared" ref="DD7:DD8" si="21">(CX7+CY7+CZ7)*100/(CW7-DB7)</f>
        <v>100</v>
      </c>
      <c r="DE7" s="17">
        <f t="shared" ref="DE7:DE8" si="22">(CX7+CY7)*100/(CW7-DB7)</f>
        <v>53.676470588235297</v>
      </c>
    </row>
    <row r="8" spans="1:109" s="11" customFormat="1" ht="15.75" customHeight="1">
      <c r="A8" s="9" t="s">
        <v>1</v>
      </c>
      <c r="B8" s="6">
        <f t="shared" ref="B8" si="23">C8+D8+E8+F8+G8</f>
        <v>0</v>
      </c>
      <c r="C8" s="6">
        <f>SUM(C7:C7)</f>
        <v>0</v>
      </c>
      <c r="D8" s="6">
        <f>SUM(D7:D7)</f>
        <v>0</v>
      </c>
      <c r="E8" s="6">
        <f>SUM(E7:E7)</f>
        <v>0</v>
      </c>
      <c r="F8" s="6">
        <f>SUM(F7:F7)</f>
        <v>0</v>
      </c>
      <c r="G8" s="6">
        <f>SUM(G7:G7)</f>
        <v>0</v>
      </c>
      <c r="H8" s="6">
        <f>SUM(H7:H7)</f>
        <v>0</v>
      </c>
      <c r="I8" s="5" t="e">
        <f t="shared" ref="I8" si="24">(C8+D8+E8)*100/(B8-G8)</f>
        <v>#DIV/0!</v>
      </c>
      <c r="J8" s="17" t="e">
        <f t="shared" ref="J8" si="25">(C8+D8)*100/(B8-G8)</f>
        <v>#DIV/0!</v>
      </c>
      <c r="K8" s="6">
        <f t="shared" ref="K8" si="26">L8+M8+N8+O8+P8</f>
        <v>30</v>
      </c>
      <c r="L8" s="6">
        <f>SUM(L7:L7)</f>
        <v>13</v>
      </c>
      <c r="M8" s="6">
        <f>SUM(M7:M7)</f>
        <v>7</v>
      </c>
      <c r="N8" s="6">
        <f>SUM(N7:N7)</f>
        <v>10</v>
      </c>
      <c r="O8" s="6">
        <f>SUM(O7:O7)</f>
        <v>0</v>
      </c>
      <c r="P8" s="6">
        <f>SUM(P7:P7)</f>
        <v>0</v>
      </c>
      <c r="Q8" s="6">
        <f>SUM(Q7:Q7)</f>
        <v>0</v>
      </c>
      <c r="R8" s="5">
        <f t="shared" si="0"/>
        <v>100</v>
      </c>
      <c r="S8" s="17">
        <f t="shared" si="1"/>
        <v>66.666666666666671</v>
      </c>
      <c r="T8" s="6">
        <f t="shared" ref="T8" si="27">U8+V8+W8+X8+Y8</f>
        <v>38</v>
      </c>
      <c r="U8" s="6">
        <f>SUM(U7:U7)</f>
        <v>15</v>
      </c>
      <c r="V8" s="6">
        <f>SUM(V7:V7)</f>
        <v>7</v>
      </c>
      <c r="W8" s="6">
        <f>SUM(W7:W7)</f>
        <v>16</v>
      </c>
      <c r="X8" s="6">
        <f>SUM(X7:X7)</f>
        <v>0</v>
      </c>
      <c r="Y8" s="6">
        <f>SUM(Y7:Y7)</f>
        <v>0</v>
      </c>
      <c r="Z8" s="6">
        <f>SUM(Z7:Z7)</f>
        <v>0</v>
      </c>
      <c r="AA8" s="5">
        <f t="shared" si="2"/>
        <v>100</v>
      </c>
      <c r="AB8" s="17">
        <f t="shared" si="3"/>
        <v>57.89473684210526</v>
      </c>
      <c r="AC8" s="6">
        <f t="shared" ref="AC8" si="28">AD8+AE8+AF8+AG8+AH8</f>
        <v>28</v>
      </c>
      <c r="AD8" s="6">
        <f>SUM(AD7:AD7)</f>
        <v>10</v>
      </c>
      <c r="AE8" s="6">
        <f>SUM(AE7:AE7)</f>
        <v>8</v>
      </c>
      <c r="AF8" s="6">
        <f>SUM(AF7:AF7)</f>
        <v>10</v>
      </c>
      <c r="AG8" s="6">
        <f>SUM(AG7:AG7)</f>
        <v>0</v>
      </c>
      <c r="AH8" s="6">
        <f>SUM(AH7:AH7)</f>
        <v>0</v>
      </c>
      <c r="AI8" s="6">
        <f>SUM(AI7:AI7)</f>
        <v>0</v>
      </c>
      <c r="AJ8" s="5">
        <f t="shared" si="4"/>
        <v>100</v>
      </c>
      <c r="AK8" s="17">
        <f t="shared" si="5"/>
        <v>64.285714285714292</v>
      </c>
      <c r="AL8" s="6">
        <f t="shared" ref="AL8" si="29">AM8+AN8+AO8+AP8+AQ8</f>
        <v>39</v>
      </c>
      <c r="AM8" s="6">
        <f>SUM(AM7:AM7)</f>
        <v>8</v>
      </c>
      <c r="AN8" s="6">
        <f>SUM(AN7:AN7)</f>
        <v>14</v>
      </c>
      <c r="AO8" s="6">
        <f>SUM(AO7:AO7)</f>
        <v>17</v>
      </c>
      <c r="AP8" s="6">
        <f>SUM(AP7:AP7)</f>
        <v>0</v>
      </c>
      <c r="AQ8" s="6">
        <f>SUM(AQ7:AQ7)</f>
        <v>0</v>
      </c>
      <c r="AR8" s="6">
        <f>SUM(AR7:AR7)</f>
        <v>0</v>
      </c>
      <c r="AS8" s="5">
        <f t="shared" si="6"/>
        <v>100</v>
      </c>
      <c r="AT8" s="17">
        <f t="shared" si="7"/>
        <v>56.410256410256409</v>
      </c>
      <c r="AU8" s="6">
        <f t="shared" ref="AU8" si="30">AV8+AW8+AX8+AY8+AZ8</f>
        <v>22</v>
      </c>
      <c r="AV8" s="6">
        <f>SUM(AV7:AV7)</f>
        <v>4</v>
      </c>
      <c r="AW8" s="6">
        <f>SUM(AW7:AW7)</f>
        <v>5</v>
      </c>
      <c r="AX8" s="6">
        <f>SUM(AX7:AX7)</f>
        <v>13</v>
      </c>
      <c r="AY8" s="6">
        <f>SUM(AY7:AY7)</f>
        <v>0</v>
      </c>
      <c r="AZ8" s="6">
        <f>SUM(AZ7:AZ7)</f>
        <v>0</v>
      </c>
      <c r="BA8" s="6">
        <f>SUM(BA7:BA7)</f>
        <v>0</v>
      </c>
      <c r="BB8" s="5">
        <f t="shared" si="8"/>
        <v>100</v>
      </c>
      <c r="BC8" s="17">
        <f t="shared" si="9"/>
        <v>40.909090909090907</v>
      </c>
      <c r="BD8" s="6">
        <f t="shared" ref="BD8" si="31">BE8+BF8+BG8+BH8+BI8</f>
        <v>32</v>
      </c>
      <c r="BE8" s="6">
        <f>SUM(BE7:BE7)</f>
        <v>3</v>
      </c>
      <c r="BF8" s="6">
        <f>SUM(BF7:BF7)</f>
        <v>13</v>
      </c>
      <c r="BG8" s="6">
        <f>SUM(BG7:BG7)</f>
        <v>16</v>
      </c>
      <c r="BH8" s="6">
        <f>SUM(BH7:BH7)</f>
        <v>0</v>
      </c>
      <c r="BI8" s="6">
        <f>SUM(BI7:BI7)</f>
        <v>0</v>
      </c>
      <c r="BJ8" s="6">
        <f>SUM(BJ7:BJ7)</f>
        <v>0</v>
      </c>
      <c r="BK8" s="5">
        <f t="shared" si="10"/>
        <v>100</v>
      </c>
      <c r="BL8" s="17">
        <f t="shared" si="11"/>
        <v>50</v>
      </c>
      <c r="BM8" s="6">
        <f t="shared" ref="BM8" si="32">BN8+BO8+BP8+BQ8+BR8</f>
        <v>22</v>
      </c>
      <c r="BN8" s="6">
        <f>SUM(BN7:BN7)</f>
        <v>3</v>
      </c>
      <c r="BO8" s="6">
        <f>SUM(BO7:BO7)</f>
        <v>7</v>
      </c>
      <c r="BP8" s="6">
        <f>SUM(BP7:BP7)</f>
        <v>12</v>
      </c>
      <c r="BQ8" s="6">
        <f>SUM(BQ7:BQ7)</f>
        <v>0</v>
      </c>
      <c r="BR8" s="6">
        <f>SUM(BR7:BR7)</f>
        <v>0</v>
      </c>
      <c r="BS8" s="6">
        <f>SUM(BS7:BS7)</f>
        <v>0</v>
      </c>
      <c r="BT8" s="5">
        <f t="shared" si="12"/>
        <v>100</v>
      </c>
      <c r="BU8" s="17">
        <f t="shared" si="13"/>
        <v>45.454545454545453</v>
      </c>
      <c r="BV8" s="6">
        <f t="shared" ref="BV8" si="33">BW8+BX8+BY8+BZ8+CA8</f>
        <v>31</v>
      </c>
      <c r="BW8" s="6">
        <f>SUM(BW7:BW7)</f>
        <v>2</v>
      </c>
      <c r="BX8" s="6">
        <f>SUM(BX7:BX7)</f>
        <v>11</v>
      </c>
      <c r="BY8" s="6">
        <f>SUM(BY7:BY7)</f>
        <v>18</v>
      </c>
      <c r="BZ8" s="6">
        <f>SUM(BZ7:BZ7)</f>
        <v>0</v>
      </c>
      <c r="CA8" s="6">
        <f>SUM(CA7:CA7)</f>
        <v>0</v>
      </c>
      <c r="CB8" s="6">
        <f>SUM(CB7:CB7)</f>
        <v>0</v>
      </c>
      <c r="CC8" s="5">
        <f t="shared" si="14"/>
        <v>100</v>
      </c>
      <c r="CD8" s="17">
        <f t="shared" si="15"/>
        <v>41.935483870967744</v>
      </c>
      <c r="CE8" s="6">
        <f t="shared" ref="CE8" si="34">CF8+CG8+CH8+CI8+CJ8</f>
        <v>8</v>
      </c>
      <c r="CF8" s="6">
        <f>SUM(CF7:CF7)</f>
        <v>0</v>
      </c>
      <c r="CG8" s="6">
        <f>SUM(CG7:CG7)</f>
        <v>5</v>
      </c>
      <c r="CH8" s="6">
        <f>SUM(CH7:CH7)</f>
        <v>3</v>
      </c>
      <c r="CI8" s="6">
        <f>SUM(CI7:CI7)</f>
        <v>0</v>
      </c>
      <c r="CJ8" s="6">
        <f>SUM(CJ7:CJ7)</f>
        <v>0</v>
      </c>
      <c r="CK8" s="6">
        <f>SUM(CK7:CK7)</f>
        <v>0</v>
      </c>
      <c r="CL8" s="5">
        <f t="shared" si="16"/>
        <v>100</v>
      </c>
      <c r="CM8" s="17">
        <f t="shared" si="17"/>
        <v>62.5</v>
      </c>
      <c r="CN8" s="6">
        <f t="shared" ref="CN8" si="35">CO8+CP8+CQ8+CR8+CS8</f>
        <v>22</v>
      </c>
      <c r="CO8" s="6">
        <f>SUM(CO7:CO7)</f>
        <v>0</v>
      </c>
      <c r="CP8" s="6">
        <f>SUM(CP7:CP7)</f>
        <v>11</v>
      </c>
      <c r="CQ8" s="6">
        <f>SUM(CQ7:CQ7)</f>
        <v>11</v>
      </c>
      <c r="CR8" s="6">
        <f>SUM(CR7:CR7)</f>
        <v>0</v>
      </c>
      <c r="CS8" s="6">
        <f>SUM(CS7:CS7)</f>
        <v>0</v>
      </c>
      <c r="CT8" s="6">
        <f>SUM(CT7:CT7)</f>
        <v>0</v>
      </c>
      <c r="CU8" s="5">
        <f t="shared" si="18"/>
        <v>100</v>
      </c>
      <c r="CV8" s="17">
        <f t="shared" si="19"/>
        <v>50</v>
      </c>
      <c r="CW8" s="6">
        <f>SUM(CW7:CW7)</f>
        <v>272</v>
      </c>
      <c r="CX8" s="6">
        <f>SUM(CX7:CX7)</f>
        <v>58</v>
      </c>
      <c r="CY8" s="6">
        <f>SUM(CY7:CY7)</f>
        <v>88</v>
      </c>
      <c r="CZ8" s="6">
        <f>SUM(CZ7:CZ7)</f>
        <v>126</v>
      </c>
      <c r="DA8" s="6">
        <f>SUM(DA7:DA7)</f>
        <v>0</v>
      </c>
      <c r="DB8" s="6">
        <f>SUM(DB7:DB7)</f>
        <v>0</v>
      </c>
      <c r="DC8" s="6">
        <f>SUM(DC7:DC7)</f>
        <v>0</v>
      </c>
      <c r="DD8" s="5">
        <f t="shared" si="21"/>
        <v>100</v>
      </c>
      <c r="DE8" s="17">
        <f t="shared" si="22"/>
        <v>53.676470588235297</v>
      </c>
    </row>
    <row r="9" spans="1:109" ht="12.75" customHeight="1"/>
    <row r="12" spans="1:109">
      <c r="M12" s="16" t="s">
        <v>22</v>
      </c>
    </row>
    <row r="19" spans="87:87">
      <c r="CI19" s="71"/>
    </row>
  </sheetData>
  <mergeCells count="20">
    <mergeCell ref="BD5:BL5"/>
    <mergeCell ref="BM5:BU5"/>
    <mergeCell ref="BV5:CD5"/>
    <mergeCell ref="CE5:CM5"/>
    <mergeCell ref="BW1:DE1"/>
    <mergeCell ref="A2:AE2"/>
    <mergeCell ref="AF2:BV2"/>
    <mergeCell ref="BW2:DE2"/>
    <mergeCell ref="A4:A6"/>
    <mergeCell ref="T5:AB5"/>
    <mergeCell ref="AC5:AK5"/>
    <mergeCell ref="A1:AE1"/>
    <mergeCell ref="AF1:BV1"/>
    <mergeCell ref="AL5:AT5"/>
    <mergeCell ref="CN5:CV5"/>
    <mergeCell ref="CW5:DE5"/>
    <mergeCell ref="B4:DE4"/>
    <mergeCell ref="B5:J5"/>
    <mergeCell ref="K5:S5"/>
    <mergeCell ref="AU5:BC5"/>
  </mergeCells>
  <phoneticPr fontId="4" type="noConversion"/>
  <printOptions horizontalCentered="1" verticalCentered="1"/>
  <pageMargins left="0.2" right="0.2" top="0.53" bottom="0.19685039370078741" header="0.65" footer="0.51181102362204722"/>
  <pageSetup paperSize="9" scale="90" fitToWidth="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28"/>
  <sheetViews>
    <sheetView workbookViewId="0">
      <pane xSplit="1" ySplit="6" topLeftCell="AN7" activePane="bottomRight" state="frozen"/>
      <selection pane="topRight" activeCell="B1" sqref="B1"/>
      <selection pane="bottomLeft" activeCell="A7" sqref="A7"/>
      <selection pane="bottomRight" activeCell="AV28" sqref="AV28:BD28"/>
    </sheetView>
  </sheetViews>
  <sheetFormatPr defaultRowHeight="12.75"/>
  <cols>
    <col min="1" max="1" width="20.7109375" style="16" customWidth="1"/>
    <col min="2" max="4" width="4.85546875" style="12" customWidth="1"/>
    <col min="5" max="5" width="5.42578125" style="12" customWidth="1"/>
    <col min="6" max="6" width="4.140625" style="12" customWidth="1"/>
    <col min="7" max="8" width="4.42578125" style="12" customWidth="1"/>
    <col min="9" max="9" width="5" style="16" customWidth="1"/>
    <col min="10" max="10" width="5.140625" style="16" customWidth="1"/>
    <col min="11" max="11" width="5.85546875" style="16" customWidth="1"/>
    <col min="12" max="13" width="5.5703125" style="16" customWidth="1"/>
    <col min="14" max="14" width="4.85546875" style="16" customWidth="1"/>
    <col min="15" max="15" width="4.28515625" style="16" customWidth="1"/>
    <col min="16" max="18" width="4.5703125" style="16" customWidth="1"/>
    <col min="19" max="19" width="6" style="16" customWidth="1"/>
    <col min="20" max="20" width="4.7109375" style="16" customWidth="1"/>
    <col min="21" max="21" width="4" style="16" customWidth="1"/>
    <col min="22" max="22" width="5.5703125" style="16" customWidth="1"/>
    <col min="23" max="24" width="4.42578125" style="16" customWidth="1"/>
    <col min="25" max="26" width="4.28515625" style="16" customWidth="1"/>
    <col min="27" max="27" width="5.85546875" style="16" customWidth="1"/>
    <col min="28" max="28" width="6.140625" style="16" customWidth="1"/>
    <col min="29" max="29" width="6" style="16" customWidth="1"/>
    <col min="30" max="30" width="4.42578125" style="16" customWidth="1"/>
    <col min="31" max="31" width="4.85546875" style="16" customWidth="1"/>
    <col min="32" max="33" width="4.7109375" style="16" customWidth="1"/>
    <col min="34" max="34" width="4.28515625" style="16" customWidth="1"/>
    <col min="35" max="35" width="4.42578125" style="16" customWidth="1"/>
    <col min="36" max="36" width="5.42578125" style="16" customWidth="1"/>
    <col min="37" max="37" width="6.28515625" style="16" customWidth="1"/>
    <col min="38" max="38" width="4.42578125" style="15" customWidth="1"/>
    <col min="39" max="45" width="4.42578125" style="16" customWidth="1"/>
    <col min="46" max="46" width="5.7109375" style="16" customWidth="1"/>
    <col min="47" max="54" width="4.28515625" style="16" customWidth="1"/>
    <col min="55" max="55" width="5.7109375" style="16" customWidth="1"/>
    <col min="56" max="63" width="5.140625" style="16" customWidth="1"/>
    <col min="64" max="64" width="4.5703125" style="16" customWidth="1"/>
    <col min="65" max="72" width="5.140625" style="16" customWidth="1"/>
    <col min="73" max="73" width="4.85546875" style="16" customWidth="1"/>
    <col min="74" max="16384" width="9.140625" style="16"/>
  </cols>
  <sheetData>
    <row r="1" spans="1:73">
      <c r="C1" s="39" t="s">
        <v>15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M1" s="39" t="s">
        <v>15</v>
      </c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</row>
    <row r="2" spans="1:73">
      <c r="C2" s="39" t="s">
        <v>18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M2" s="39" t="s">
        <v>18</v>
      </c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</row>
    <row r="3" spans="1:73" ht="13.5" thickBot="1">
      <c r="C3" s="10"/>
      <c r="D3" s="10"/>
      <c r="E3" s="10"/>
      <c r="F3" s="10"/>
      <c r="G3" s="10"/>
      <c r="H3" s="10"/>
      <c r="I3" s="19"/>
      <c r="J3" s="19"/>
      <c r="K3" s="19"/>
      <c r="L3" s="19"/>
      <c r="M3" s="19"/>
      <c r="N3" s="19"/>
      <c r="O3" s="19"/>
      <c r="P3" s="19"/>
      <c r="Q3" s="38"/>
      <c r="R3" s="19"/>
      <c r="S3" s="19"/>
      <c r="T3" s="19"/>
      <c r="U3" s="19"/>
      <c r="V3" s="19"/>
      <c r="W3" s="19"/>
      <c r="X3" s="19"/>
      <c r="Y3" s="19"/>
      <c r="Z3" s="38"/>
      <c r="AA3" s="19"/>
      <c r="AB3" s="19"/>
      <c r="AC3" s="19"/>
      <c r="AD3" s="19"/>
      <c r="AE3" s="19"/>
      <c r="AF3" s="19"/>
      <c r="AG3" s="19"/>
      <c r="AH3" s="19"/>
      <c r="AI3" s="38"/>
      <c r="AJ3" s="19"/>
    </row>
    <row r="4" spans="1:73">
      <c r="A4" s="56" t="s">
        <v>2</v>
      </c>
      <c r="B4" s="63" t="s">
        <v>17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5"/>
      <c r="AL4" s="69" t="s">
        <v>16</v>
      </c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70"/>
    </row>
    <row r="5" spans="1:73">
      <c r="A5" s="57"/>
      <c r="B5" s="66" t="s">
        <v>9</v>
      </c>
      <c r="C5" s="60"/>
      <c r="D5" s="60"/>
      <c r="E5" s="60"/>
      <c r="F5" s="60"/>
      <c r="G5" s="60"/>
      <c r="H5" s="60"/>
      <c r="I5" s="60"/>
      <c r="J5" s="61"/>
      <c r="K5" s="59" t="s">
        <v>10</v>
      </c>
      <c r="L5" s="60"/>
      <c r="M5" s="60"/>
      <c r="N5" s="60"/>
      <c r="O5" s="60"/>
      <c r="P5" s="60"/>
      <c r="Q5" s="60"/>
      <c r="R5" s="60"/>
      <c r="S5" s="61"/>
      <c r="T5" s="59" t="s">
        <v>11</v>
      </c>
      <c r="U5" s="60"/>
      <c r="V5" s="60"/>
      <c r="W5" s="60"/>
      <c r="X5" s="60"/>
      <c r="Y5" s="60"/>
      <c r="Z5" s="60"/>
      <c r="AA5" s="60"/>
      <c r="AB5" s="61"/>
      <c r="AC5" s="59" t="s">
        <v>12</v>
      </c>
      <c r="AD5" s="60"/>
      <c r="AE5" s="60"/>
      <c r="AF5" s="60"/>
      <c r="AG5" s="60"/>
      <c r="AH5" s="60"/>
      <c r="AI5" s="60"/>
      <c r="AJ5" s="60"/>
      <c r="AK5" s="62"/>
      <c r="AL5" s="67" t="s">
        <v>9</v>
      </c>
      <c r="AM5" s="43"/>
      <c r="AN5" s="43"/>
      <c r="AO5" s="43"/>
      <c r="AP5" s="43"/>
      <c r="AQ5" s="43"/>
      <c r="AR5" s="43"/>
      <c r="AS5" s="43"/>
      <c r="AT5" s="43"/>
      <c r="AU5" s="68" t="s">
        <v>10</v>
      </c>
      <c r="AV5" s="43"/>
      <c r="AW5" s="43"/>
      <c r="AX5" s="43"/>
      <c r="AY5" s="43"/>
      <c r="AZ5" s="43"/>
      <c r="BA5" s="43"/>
      <c r="BB5" s="43"/>
      <c r="BC5" s="43"/>
      <c r="BD5" s="68" t="s">
        <v>11</v>
      </c>
      <c r="BE5" s="43"/>
      <c r="BF5" s="43"/>
      <c r="BG5" s="43"/>
      <c r="BH5" s="43"/>
      <c r="BI5" s="43"/>
      <c r="BJ5" s="43"/>
      <c r="BK5" s="43"/>
      <c r="BL5" s="43"/>
      <c r="BM5" s="68" t="s">
        <v>12</v>
      </c>
      <c r="BN5" s="43"/>
      <c r="BO5" s="43"/>
      <c r="BP5" s="43"/>
      <c r="BQ5" s="43"/>
      <c r="BR5" s="43"/>
      <c r="BS5" s="43"/>
      <c r="BT5" s="43"/>
      <c r="BU5" s="43"/>
    </row>
    <row r="6" spans="1:73" ht="25.5" customHeight="1">
      <c r="A6" s="58"/>
      <c r="B6" s="25" t="s">
        <v>3</v>
      </c>
      <c r="C6" s="8" t="s">
        <v>4</v>
      </c>
      <c r="D6" s="8" t="s">
        <v>5</v>
      </c>
      <c r="E6" s="8" t="s">
        <v>3</v>
      </c>
      <c r="F6" s="4" t="s">
        <v>13</v>
      </c>
      <c r="G6" s="4" t="s">
        <v>14</v>
      </c>
      <c r="H6" s="4" t="s">
        <v>19</v>
      </c>
      <c r="I6" s="2" t="s">
        <v>6</v>
      </c>
      <c r="J6" s="2" t="s">
        <v>7</v>
      </c>
      <c r="K6" s="2" t="s">
        <v>3</v>
      </c>
      <c r="L6" s="2" t="s">
        <v>4</v>
      </c>
      <c r="M6" s="2" t="s">
        <v>5</v>
      </c>
      <c r="N6" s="2" t="s">
        <v>3</v>
      </c>
      <c r="O6" s="4" t="s">
        <v>13</v>
      </c>
      <c r="P6" s="4" t="s">
        <v>14</v>
      </c>
      <c r="Q6" s="4" t="s">
        <v>19</v>
      </c>
      <c r="R6" s="2" t="s">
        <v>6</v>
      </c>
      <c r="S6" s="2" t="s">
        <v>7</v>
      </c>
      <c r="T6" s="2" t="s">
        <v>3</v>
      </c>
      <c r="U6" s="2" t="s">
        <v>4</v>
      </c>
      <c r="V6" s="2" t="s">
        <v>5</v>
      </c>
      <c r="W6" s="2" t="s">
        <v>3</v>
      </c>
      <c r="X6" s="4" t="s">
        <v>13</v>
      </c>
      <c r="Y6" s="4" t="s">
        <v>14</v>
      </c>
      <c r="Z6" s="4" t="s">
        <v>19</v>
      </c>
      <c r="AA6" s="2" t="s">
        <v>6</v>
      </c>
      <c r="AB6" s="2" t="s">
        <v>7</v>
      </c>
      <c r="AC6" s="2" t="s">
        <v>3</v>
      </c>
      <c r="AD6" s="2" t="s">
        <v>4</v>
      </c>
      <c r="AE6" s="2" t="s">
        <v>5</v>
      </c>
      <c r="AF6" s="2" t="s">
        <v>3</v>
      </c>
      <c r="AG6" s="4" t="s">
        <v>13</v>
      </c>
      <c r="AH6" s="4" t="s">
        <v>14</v>
      </c>
      <c r="AI6" s="4" t="s">
        <v>19</v>
      </c>
      <c r="AJ6" s="2" t="s">
        <v>6</v>
      </c>
      <c r="AK6" s="26" t="s">
        <v>7</v>
      </c>
      <c r="AL6" s="33" t="s">
        <v>3</v>
      </c>
      <c r="AM6" s="8" t="s">
        <v>4</v>
      </c>
      <c r="AN6" s="8" t="s">
        <v>5</v>
      </c>
      <c r="AO6" s="8" t="s">
        <v>3</v>
      </c>
      <c r="AP6" s="4" t="s">
        <v>13</v>
      </c>
      <c r="AQ6" s="4" t="s">
        <v>14</v>
      </c>
      <c r="AR6" s="4" t="s">
        <v>19</v>
      </c>
      <c r="AS6" s="2" t="s">
        <v>6</v>
      </c>
      <c r="AT6" s="2" t="s">
        <v>7</v>
      </c>
      <c r="AU6" s="2" t="s">
        <v>3</v>
      </c>
      <c r="AV6" s="2" t="s">
        <v>4</v>
      </c>
      <c r="AW6" s="2" t="s">
        <v>5</v>
      </c>
      <c r="AX6" s="2" t="s">
        <v>3</v>
      </c>
      <c r="AY6" s="4" t="s">
        <v>13</v>
      </c>
      <c r="AZ6" s="4" t="s">
        <v>14</v>
      </c>
      <c r="BA6" s="4" t="s">
        <v>19</v>
      </c>
      <c r="BB6" s="2" t="s">
        <v>6</v>
      </c>
      <c r="BC6" s="2" t="s">
        <v>7</v>
      </c>
      <c r="BD6" s="2" t="s">
        <v>3</v>
      </c>
      <c r="BE6" s="2" t="s">
        <v>4</v>
      </c>
      <c r="BF6" s="2" t="s">
        <v>5</v>
      </c>
      <c r="BG6" s="2" t="s">
        <v>3</v>
      </c>
      <c r="BH6" s="4" t="s">
        <v>13</v>
      </c>
      <c r="BI6" s="4" t="s">
        <v>14</v>
      </c>
      <c r="BJ6" s="4" t="s">
        <v>19</v>
      </c>
      <c r="BK6" s="2" t="s">
        <v>6</v>
      </c>
      <c r="BL6" s="2" t="s">
        <v>7</v>
      </c>
      <c r="BM6" s="2" t="s">
        <v>3</v>
      </c>
      <c r="BN6" s="2" t="s">
        <v>4</v>
      </c>
      <c r="BO6" s="2" t="s">
        <v>5</v>
      </c>
      <c r="BP6" s="2" t="s">
        <v>3</v>
      </c>
      <c r="BQ6" s="4" t="s">
        <v>13</v>
      </c>
      <c r="BR6" s="4" t="s">
        <v>14</v>
      </c>
      <c r="BS6" s="4" t="s">
        <v>19</v>
      </c>
      <c r="BT6" s="2" t="s">
        <v>6</v>
      </c>
      <c r="BU6" s="26" t="s">
        <v>7</v>
      </c>
    </row>
    <row r="7" spans="1:73">
      <c r="A7" s="23" t="s">
        <v>20</v>
      </c>
      <c r="B7" s="8">
        <v>96</v>
      </c>
      <c r="C7" s="8">
        <v>38</v>
      </c>
      <c r="D7" s="8">
        <v>22</v>
      </c>
      <c r="E7" s="8">
        <v>36</v>
      </c>
      <c r="F7" s="8">
        <v>0</v>
      </c>
      <c r="G7" s="8">
        <v>0</v>
      </c>
      <c r="H7" s="8">
        <f>'Сыныптар бойынша'!Q7+'Сыныптар бойынша'!Z7+'Сыныптар бойынша'!AI7</f>
        <v>0</v>
      </c>
      <c r="I7" s="5">
        <f>(C7+D7+E7)*100/(B7-G7-H7)</f>
        <v>100</v>
      </c>
      <c r="J7" s="17">
        <f t="shared" ref="J7:J8" si="0">(C7+D7)*100/(B7-G7)</f>
        <v>62.5</v>
      </c>
      <c r="K7" s="8">
        <v>146</v>
      </c>
      <c r="L7" s="8">
        <v>19</v>
      </c>
      <c r="M7" s="8">
        <v>51</v>
      </c>
      <c r="N7" s="8">
        <v>76</v>
      </c>
      <c r="O7" s="8">
        <f>'Сыныптар бойынша'!AP7+'Сыныптар бойынша'!AY7+'Сыныптар бойынша'!BH7+'Сыныптар бойынша'!BQ7+'Сыныптар бойынша'!BZ7</f>
        <v>0</v>
      </c>
      <c r="P7" s="8">
        <f>'Сыныптар бойынша'!AQ7+'Сыныптар бойынша'!AZ7+'Сыныптар бойынша'!BI7+'Сыныптар бойынша'!BR7+'Сыныптар бойынша'!CA7</f>
        <v>0</v>
      </c>
      <c r="Q7" s="8">
        <f>'Сыныптар бойынша'!AR7+'Сыныптар бойынша'!BA7+'Сыныптар бойынша'!BJ7+'Сыныптар бойынша'!BS7+'Сыныптар бойынша'!CB7</f>
        <v>0</v>
      </c>
      <c r="R7" s="5">
        <f>(L7+M7+N7)*100/(K7-P7-Q7)</f>
        <v>100</v>
      </c>
      <c r="S7" s="17">
        <f t="shared" ref="S7:S8" si="1">(L7+M7)*100/(K7-P7)</f>
        <v>47.945205479452056</v>
      </c>
      <c r="T7" s="8">
        <v>30</v>
      </c>
      <c r="U7" s="8">
        <f>'Сыныптар бойынша'!CF7+'Сыныптар бойынша'!CO7</f>
        <v>0</v>
      </c>
      <c r="V7" s="8">
        <v>16</v>
      </c>
      <c r="W7" s="8">
        <v>14</v>
      </c>
      <c r="X7" s="8">
        <f>'Сыныптар бойынша'!CI7+'Сыныптар бойынша'!CR7</f>
        <v>0</v>
      </c>
      <c r="Y7" s="8">
        <f>'Сыныптар бойынша'!CJ7+'Сыныптар бойынша'!CS7</f>
        <v>0</v>
      </c>
      <c r="Z7" s="8">
        <f>'Сыныптар бойынша'!CK7+'Сыныптар бойынша'!CT7</f>
        <v>0</v>
      </c>
      <c r="AA7" s="5">
        <f>(U7+V7+W7)*100/(T7-Y7-Z7)</f>
        <v>100</v>
      </c>
      <c r="AB7" s="17">
        <f t="shared" ref="AB7:AB8" si="2">(U7+V7)*100/(T7-Y7)</f>
        <v>53.333333333333336</v>
      </c>
      <c r="AC7" s="1">
        <f>B7+K7+T7</f>
        <v>272</v>
      </c>
      <c r="AD7" s="1">
        <f t="shared" ref="AD7:AI7" si="3">C7+L7+U7</f>
        <v>57</v>
      </c>
      <c r="AE7" s="1">
        <f t="shared" si="3"/>
        <v>89</v>
      </c>
      <c r="AF7" s="1">
        <f t="shared" si="3"/>
        <v>126</v>
      </c>
      <c r="AG7" s="1">
        <f t="shared" si="3"/>
        <v>0</v>
      </c>
      <c r="AH7" s="1">
        <f t="shared" si="3"/>
        <v>0</v>
      </c>
      <c r="AI7" s="1">
        <f t="shared" si="3"/>
        <v>0</v>
      </c>
      <c r="AJ7" s="5">
        <f>(AD7+AE7+AF7)*100/(AC7-AH7-AI7)</f>
        <v>100</v>
      </c>
      <c r="AK7" s="35">
        <f t="shared" ref="AK7:AK8" si="4">(AD7+AE7)*100/(AC7-AH7)</f>
        <v>53.676470588235297</v>
      </c>
      <c r="AL7" s="33">
        <v>96</v>
      </c>
      <c r="AM7" s="8">
        <v>38</v>
      </c>
      <c r="AN7" s="8">
        <v>22</v>
      </c>
      <c r="AO7" s="8">
        <v>36</v>
      </c>
      <c r="AP7" s="8">
        <v>0</v>
      </c>
      <c r="AQ7" s="8">
        <v>0</v>
      </c>
      <c r="AR7" s="8">
        <v>0</v>
      </c>
      <c r="AS7" s="2">
        <f>(AM7+AN7+AO7+AQ7+AR7)/AL7*100</f>
        <v>100</v>
      </c>
      <c r="AT7" s="18">
        <f>(AM7+AN7)*100/(AO7+AN7+AM7)</f>
        <v>62.5</v>
      </c>
      <c r="AU7" s="8">
        <v>146</v>
      </c>
      <c r="AV7" s="8">
        <v>20</v>
      </c>
      <c r="AW7" s="8">
        <v>50</v>
      </c>
      <c r="AX7" s="8">
        <v>76</v>
      </c>
      <c r="AY7" s="8">
        <v>0</v>
      </c>
      <c r="AZ7" s="8">
        <v>0</v>
      </c>
      <c r="BA7" s="8">
        <v>0</v>
      </c>
      <c r="BB7" s="2">
        <f t="shared" ref="BB7:BB8" si="5">(AV7+AW7+AX7+AZ7+BA7)/AU7*100</f>
        <v>100</v>
      </c>
      <c r="BC7" s="18">
        <f>(AV7+AW7)*100/(AX7+AW7+AV7)</f>
        <v>47.945205479452056</v>
      </c>
      <c r="BD7" s="8">
        <v>30</v>
      </c>
      <c r="BE7" s="8">
        <v>0</v>
      </c>
      <c r="BF7" s="8">
        <v>16</v>
      </c>
      <c r="BG7" s="8">
        <v>14</v>
      </c>
      <c r="BH7" s="8">
        <v>0</v>
      </c>
      <c r="BI7" s="8">
        <v>0</v>
      </c>
      <c r="BJ7" s="8">
        <v>0</v>
      </c>
      <c r="BK7" s="2">
        <f t="shared" ref="BK7:BK8" si="6">(BE7+BF7+BG7+BI7+BJ7)/BD7*100</f>
        <v>100</v>
      </c>
      <c r="BL7" s="18">
        <f t="shared" ref="BL7:BL8" si="7">(BE7+BF7)*100/(BG7+BF7+BE7)</f>
        <v>53.333333333333336</v>
      </c>
      <c r="BM7" s="1">
        <f>AL7+AU7+BD7</f>
        <v>272</v>
      </c>
      <c r="BN7" s="2">
        <f>AM7+AV7+BE7</f>
        <v>58</v>
      </c>
      <c r="BO7" s="2">
        <f>AN7+AW7+BF7</f>
        <v>88</v>
      </c>
      <c r="BP7" s="2">
        <f>AO7+AX7+BG7</f>
        <v>126</v>
      </c>
      <c r="BQ7" s="2">
        <f>AP7+AY7+BH7</f>
        <v>0</v>
      </c>
      <c r="BR7" s="2">
        <f t="shared" ref="BR7:BS7" si="8">AQ7+AZ7+BI7</f>
        <v>0</v>
      </c>
      <c r="BS7" s="2">
        <f t="shared" si="8"/>
        <v>0</v>
      </c>
      <c r="BT7" s="2">
        <f t="shared" ref="BT7:BT8" si="9">(BN7+BO7+BP7+BR7+BS7)/BM7*100</f>
        <v>100</v>
      </c>
      <c r="BU7" s="27">
        <f>(BN7+BO7)*100/(BP7+BO7+BN7)</f>
        <v>53.676470588235297</v>
      </c>
    </row>
    <row r="8" spans="1:73" s="13" customFormat="1" ht="16.5" customHeight="1" thickBot="1">
      <c r="A8" s="24" t="s">
        <v>1</v>
      </c>
      <c r="B8" s="28">
        <f>SUM(B7:B7)</f>
        <v>96</v>
      </c>
      <c r="C8" s="29">
        <f>SUM(C7:C7)</f>
        <v>38</v>
      </c>
      <c r="D8" s="29">
        <f>SUM(D7:D7)</f>
        <v>22</v>
      </c>
      <c r="E8" s="29">
        <f>SUM(E7:E7)</f>
        <v>36</v>
      </c>
      <c r="F8" s="29">
        <f>SUM(F7:F7)</f>
        <v>0</v>
      </c>
      <c r="G8" s="29">
        <f>SUM(G7:G7)</f>
        <v>0</v>
      </c>
      <c r="H8" s="29">
        <f>SUM(H7:H7)</f>
        <v>0</v>
      </c>
      <c r="I8" s="5">
        <f t="shared" ref="I8" si="10">(C8+D8+E8)*100/(B8-G8-H8)</f>
        <v>100</v>
      </c>
      <c r="J8" s="36">
        <f t="shared" si="0"/>
        <v>62.5</v>
      </c>
      <c r="K8" s="29">
        <f>SUM(K7:K7)</f>
        <v>146</v>
      </c>
      <c r="L8" s="29">
        <f>SUM(L7:L7)</f>
        <v>19</v>
      </c>
      <c r="M8" s="29">
        <f>SUM(M7:M7)</f>
        <v>51</v>
      </c>
      <c r="N8" s="29">
        <f>SUM(N7:N7)</f>
        <v>76</v>
      </c>
      <c r="O8" s="29">
        <f>SUM(O7:O7)</f>
        <v>0</v>
      </c>
      <c r="P8" s="29">
        <f>SUM(P7:P7)</f>
        <v>0</v>
      </c>
      <c r="Q8" s="29">
        <f>SUM(Q7:Q7)</f>
        <v>0</v>
      </c>
      <c r="R8" s="5">
        <f t="shared" ref="R8" si="11">(L8+M8+N8)*100/(K8-P8-Q8)</f>
        <v>100</v>
      </c>
      <c r="S8" s="36">
        <f t="shared" si="1"/>
        <v>47.945205479452056</v>
      </c>
      <c r="T8" s="29">
        <f>SUM(T7:T7)</f>
        <v>30</v>
      </c>
      <c r="U8" s="29">
        <f>SUM(U7:U7)</f>
        <v>0</v>
      </c>
      <c r="V8" s="29">
        <f>SUM(V7:V7)</f>
        <v>16</v>
      </c>
      <c r="W8" s="29">
        <f>SUM(W7:W7)</f>
        <v>14</v>
      </c>
      <c r="X8" s="29">
        <f>SUM(X7:X7)</f>
        <v>0</v>
      </c>
      <c r="Y8" s="29">
        <f>SUM(Y7:Y7)</f>
        <v>0</v>
      </c>
      <c r="Z8" s="29">
        <f>SUM(Z7:Z7)</f>
        <v>0</v>
      </c>
      <c r="AA8" s="5">
        <f t="shared" ref="AA8" si="12">(U8+V8+W8)*100/(T8-Y8-Z8)</f>
        <v>100</v>
      </c>
      <c r="AB8" s="36">
        <f t="shared" si="2"/>
        <v>53.333333333333336</v>
      </c>
      <c r="AC8" s="30">
        <f>SUM(AC7:AC7)</f>
        <v>272</v>
      </c>
      <c r="AD8" s="30">
        <f>SUM(AD7:AD7)</f>
        <v>57</v>
      </c>
      <c r="AE8" s="30">
        <f>SUM(AE7:AE7)</f>
        <v>89</v>
      </c>
      <c r="AF8" s="30">
        <f>SUM(AF7:AF7)</f>
        <v>126</v>
      </c>
      <c r="AG8" s="30">
        <f>SUM(AG7:AG7)</f>
        <v>0</v>
      </c>
      <c r="AH8" s="30">
        <f>SUM(AH7:AH7)</f>
        <v>0</v>
      </c>
      <c r="AI8" s="30">
        <f>SUM(AI7:AI7)</f>
        <v>0</v>
      </c>
      <c r="AJ8" s="5">
        <f t="shared" ref="AJ8" si="13">(AD8+AE8+AF8)*100/(AC8-AH8-AI8)</f>
        <v>100</v>
      </c>
      <c r="AK8" s="37">
        <f t="shared" si="4"/>
        <v>53.676470588235297</v>
      </c>
      <c r="AL8" s="34"/>
      <c r="AM8" s="29"/>
      <c r="AN8" s="29"/>
      <c r="AO8" s="29"/>
      <c r="AP8" s="29"/>
      <c r="AQ8" s="29"/>
      <c r="AR8" s="29"/>
      <c r="AS8" s="2" t="e">
        <f t="shared" ref="AS8" si="14">(AM8+AN8+AO8+AQ8+AR8)/AL8*100</f>
        <v>#DIV/0!</v>
      </c>
      <c r="AT8" s="31" t="e">
        <f t="shared" ref="AT8" si="15">(AM8+AN8)*100/(AO8+AN8+AM8)</f>
        <v>#DIV/0!</v>
      </c>
      <c r="AU8" s="29"/>
      <c r="AV8" s="29"/>
      <c r="AW8" s="29"/>
      <c r="AX8" s="29"/>
      <c r="AY8" s="29"/>
      <c r="AZ8" s="29"/>
      <c r="BA8" s="29"/>
      <c r="BB8" s="2" t="e">
        <f t="shared" si="5"/>
        <v>#DIV/0!</v>
      </c>
      <c r="BC8" s="31" t="e">
        <f t="shared" ref="BC8" si="16">(AV8+AW8)*100/(AX8+AW8+AV8)</f>
        <v>#DIV/0!</v>
      </c>
      <c r="BD8" s="29"/>
      <c r="BE8" s="29"/>
      <c r="BF8" s="29"/>
      <c r="BG8" s="29"/>
      <c r="BH8" s="29"/>
      <c r="BI8" s="29"/>
      <c r="BJ8" s="29"/>
      <c r="BK8" s="2" t="e">
        <f t="shared" si="6"/>
        <v>#DIV/0!</v>
      </c>
      <c r="BL8" s="31" t="e">
        <f t="shared" si="7"/>
        <v>#DIV/0!</v>
      </c>
      <c r="BM8" s="30">
        <f t="shared" ref="BM8" si="17">AL8+AU8+BD8</f>
        <v>0</v>
      </c>
      <c r="BN8" s="30">
        <f t="shared" ref="BN8" si="18">AM8+AV8+BE8</f>
        <v>0</v>
      </c>
      <c r="BO8" s="30">
        <f t="shared" ref="BO8" si="19">AN8+AW8+BF8</f>
        <v>0</v>
      </c>
      <c r="BP8" s="30">
        <f t="shared" ref="BP8" si="20">AO8+AX8+BG8</f>
        <v>0</v>
      </c>
      <c r="BQ8" s="30">
        <f t="shared" ref="BQ8" si="21">AP8+AY8+BH8</f>
        <v>0</v>
      </c>
      <c r="BR8" s="30">
        <f>SUM(BR7:BR7)</f>
        <v>0</v>
      </c>
      <c r="BS8" s="30">
        <f>SUM(BS7:BS7)</f>
        <v>0</v>
      </c>
      <c r="BT8" s="2" t="e">
        <f t="shared" si="9"/>
        <v>#DIV/0!</v>
      </c>
      <c r="BU8" s="32" t="e">
        <f t="shared" ref="BU8" si="22">(BN8+BO8)*100/(BP8+BO8+BN8)</f>
        <v>#DIV/0!</v>
      </c>
    </row>
    <row r="10" spans="1:73" ht="9.75" customHeight="1"/>
    <row r="28" spans="48:48">
      <c r="AV28" s="16" t="s">
        <v>23</v>
      </c>
    </row>
  </sheetData>
  <mergeCells count="15">
    <mergeCell ref="AM1:BT1"/>
    <mergeCell ref="AM2:BT2"/>
    <mergeCell ref="C1:AJ1"/>
    <mergeCell ref="C2:AJ2"/>
    <mergeCell ref="B5:J5"/>
    <mergeCell ref="AL5:AT5"/>
    <mergeCell ref="AU5:BC5"/>
    <mergeCell ref="BD5:BL5"/>
    <mergeCell ref="BM5:BU5"/>
    <mergeCell ref="AL4:BU4"/>
    <mergeCell ref="A4:A6"/>
    <mergeCell ref="K5:S5"/>
    <mergeCell ref="T5:AB5"/>
    <mergeCell ref="AC5:AK5"/>
    <mergeCell ref="B4:AK4"/>
  </mergeCells>
  <pageMargins left="0.2" right="0.2" top="1.19" bottom="0.74803149606299213" header="1.01" footer="0.31496062992125984"/>
  <pageSetup paperSize="9" scale="78" fitToWidth="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Сыныптар бойынша</vt:lpstr>
      <vt:lpstr>Жалпы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2021-03-29T07:14:44Z</cp:lastPrinted>
  <dcterms:created xsi:type="dcterms:W3CDTF">2008-02-18T13:20:39Z</dcterms:created>
  <dcterms:modified xsi:type="dcterms:W3CDTF">2021-03-29T07:15:10Z</dcterms:modified>
</cp:coreProperties>
</file>